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A234513D-A0B0-4CE5-8F25-27E8BE54B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B48" i="2"/>
  <c r="B59" i="2" s="1"/>
  <c r="B61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61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<sst xmlns="http://schemas.openxmlformats.org/spreadsheetml/2006/main" count="58" uniqueCount="50">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</sst>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1389062</xdr:colOff>
      <xdr:row>70</xdr:row>
      <xdr:rowOff>47625</xdr:rowOff>
    </xdr:from>
    <xdr:to>
      <xdr:col>2</xdr:col>
      <xdr:colOff>850692</xdr:colOff>
      <xdr:row>75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C32F4-BEC6-4DE1-8C78-18EBDD81A650}"/>
            </a:ext>
          </a:extLst>
        </xdr:cNvPr>
        <xdr:cNvSpPr txBox="1"/>
      </xdr:nvSpPr>
      <xdr:spPr>
        <a:xfrm>
          <a:off x="1389062" y="108743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6" zoomScale="120" zoomScaleNormal="120" workbookViewId="0">
      <selection activeCell="F68" sqref="F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5056795.54</v>
      </c>
      <c r="C4" s="18">
        <f>SUM(C5:C14)</f>
        <v>18602511.009999998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2941.62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330301.53999999998</v>
      </c>
      <c r="C11" s="19">
        <v>1166199.99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4726494</v>
      </c>
      <c r="C13" s="19">
        <v>17433369.399999999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3930091.79</v>
      </c>
      <c r="C16" s="18">
        <f>SUM(C17:C32)</f>
        <v>17679577.939999998</v>
      </c>
    </row>
    <row r="17" spans="1:3" ht="11.25" customHeight="1" x14ac:dyDescent="0.2">
      <c r="A17" s="7" t="s">
        <v>14</v>
      </c>
      <c r="B17" s="19">
        <v>3028461.7</v>
      </c>
      <c r="C17" s="19">
        <v>12970304.34</v>
      </c>
    </row>
    <row r="18" spans="1:3" ht="11.25" customHeight="1" x14ac:dyDescent="0.2">
      <c r="A18" s="7" t="s">
        <v>15</v>
      </c>
      <c r="B18" s="19">
        <v>71889.59</v>
      </c>
      <c r="C18" s="19">
        <v>609652.93999999994</v>
      </c>
    </row>
    <row r="19" spans="1:3" ht="11.25" customHeight="1" x14ac:dyDescent="0.2">
      <c r="A19" s="7" t="s">
        <v>16</v>
      </c>
      <c r="B19" s="19">
        <v>118104.71</v>
      </c>
      <c r="C19" s="19">
        <v>1630288.43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693993.09</v>
      </c>
      <c r="C23" s="19">
        <v>2390920.23</v>
      </c>
    </row>
    <row r="24" spans="1:3" ht="11.25" customHeight="1" x14ac:dyDescent="0.2">
      <c r="A24" s="7" t="s">
        <v>21</v>
      </c>
      <c r="B24" s="19">
        <v>17642.7</v>
      </c>
      <c r="C24" s="19">
        <v>78412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1126703.75</v>
      </c>
      <c r="C33" s="18">
        <f>C4-C16</f>
        <v>922933.0700000003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250000</v>
      </c>
      <c r="C41" s="18">
        <f>SUM(C42:C44)</f>
        <v>75519.88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250000</v>
      </c>
      <c r="C43" s="19">
        <v>75519.88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-250000</v>
      </c>
      <c r="C45" s="18">
        <f>C36-C41</f>
        <v>-75519.88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327035.51</v>
      </c>
      <c r="C54" s="18">
        <f>SUM(C55+C58)</f>
        <v>1078880.47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327035.51</v>
      </c>
      <c r="C58" s="19">
        <v>1078880.47</v>
      </c>
    </row>
    <row r="59" spans="1:3" ht="11.25" customHeight="1" x14ac:dyDescent="0.2">
      <c r="A59" s="4" t="s">
        <v>44</v>
      </c>
      <c r="B59" s="18">
        <f>B48-B54</f>
        <v>-327035.51</v>
      </c>
      <c r="C59" s="18">
        <f>C48-C54</f>
        <v>-1078880.47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549668.24</v>
      </c>
      <c r="C61" s="18">
        <f>C59+C45+C33</f>
        <v>-231467.2799999998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4970788.01</v>
      </c>
      <c r="C63" s="18">
        <v>5202255.29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5520456.25</v>
      </c>
      <c r="C65" s="18">
        <v>4970788.01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2025-04-29T21:46:56Z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